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95\"/>
    </mc:Choice>
  </mc:AlternateContent>
  <xr:revisionPtr revIDLastSave="0" documentId="13_ncr:1_{8818B9EE-515B-4CAB-ACFC-E5E2D46A9862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6-02-01" sheetId="6" r:id="rId6"/>
    <sheet name="ОСР 556-12-01" sheetId="7" r:id="rId7"/>
    <sheet name="ОСР 525-02-01" sheetId="8" r:id="rId8"/>
    <sheet name="ОСР 525-09-01" sheetId="9" r:id="rId9"/>
    <sheet name="ОСР 525-12-01" sheetId="10" r:id="rId10"/>
    <sheet name="ОСР 518-02-01" sheetId="11" r:id="rId11"/>
    <sheet name="ОСР 518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H40" i="1"/>
  <c r="H39" i="1"/>
  <c r="H38" i="1"/>
  <c r="H37" i="1"/>
  <c r="H36" i="1"/>
  <c r="F79" i="2"/>
  <c r="F80" i="2" s="1"/>
  <c r="F82" i="2" s="1"/>
  <c r="F83" i="2" s="1"/>
  <c r="F84" i="2" s="1"/>
  <c r="G78" i="2"/>
  <c r="G79" i="2" s="1"/>
  <c r="G80" i="2" s="1"/>
  <c r="G82" i="2" s="1"/>
  <c r="G83" i="2" s="1"/>
  <c r="G84" i="2" s="1"/>
  <c r="F78" i="2"/>
  <c r="E78" i="2"/>
  <c r="E79" i="2" s="1"/>
  <c r="E80" i="2" s="1"/>
  <c r="E82" i="2" s="1"/>
  <c r="E83" i="2" s="1"/>
  <c r="E84" i="2" s="1"/>
  <c r="D78" i="2"/>
  <c r="G68" i="2"/>
  <c r="F68" i="2"/>
  <c r="E68" i="2"/>
  <c r="D68" i="2"/>
  <c r="H68" i="2" s="1"/>
  <c r="H67" i="2"/>
  <c r="G44" i="2"/>
  <c r="F44" i="2"/>
  <c r="E44" i="2"/>
  <c r="D44" i="2"/>
  <c r="H44" i="2" s="1"/>
  <c r="H43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2" i="2" s="1"/>
  <c r="H31" i="2"/>
  <c r="G23" i="2"/>
  <c r="F23" i="2"/>
  <c r="E23" i="2"/>
  <c r="D23" i="2"/>
  <c r="H22" i="2"/>
  <c r="H41" i="2" l="1"/>
  <c r="C32" i="1"/>
  <c r="C34" i="1" s="1"/>
  <c r="H35" i="2"/>
  <c r="H78" i="2"/>
  <c r="H23" i="2"/>
  <c r="C39" i="1"/>
  <c r="C31" i="1"/>
  <c r="D79" i="2"/>
  <c r="D80" i="2" l="1"/>
  <c r="H79" i="2"/>
  <c r="H80" i="2" l="1"/>
  <c r="D82" i="2"/>
  <c r="D83" i="2" l="1"/>
  <c r="H82" i="2"/>
  <c r="H83" i="2" l="1"/>
  <c r="D84" i="2"/>
  <c r="H8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<sst xmlns="http://schemas.openxmlformats.org/spreadsheetml/2006/main" count="492" uniqueCount="199">
  <si>
    <t>СВОДКА ЗАТРАТ</t>
  </si>
  <si>
    <t>P_0795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</si>
  <si>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</si>
  <si>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</si>
  <si>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</si>
  <si>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</si>
  <si>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</si>
  <si>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</si>
  <si>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</si>
  <si>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</si>
  <si>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</si>
  <si>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</si>
  <si>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</si>
  <si>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</si>
  <si>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</si>
  <si>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</si>
  <si>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</si>
  <si>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</si>
  <si>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</si>
  <si>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</si>
  <si>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</si>
  <si>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</si>
  <si>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</si>
  <si>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</si>
  <si>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</si>
  <si>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</si>
  <si>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</si>
  <si>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</si>
  <si>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</si>
  <si>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</si>
  <si>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</si>
  <si>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</si>
  <si>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</si>
  <si>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</si>
  <si>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</si>
  <si>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</si>
  <si>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</si>
  <si>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</si>
  <si>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</si>
  <si>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</si>
  <si>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</si>
  <si>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</si>
  <si>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</si>
  <si>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</si>
  <si>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</si>
  <si>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</si>
  <si>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</si>
  <si>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</si>
  <si>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</si>
  <si>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</si>
  <si>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</si>
  <si>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</si>
  <si>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</si>
  <si>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</si>
  <si>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</si>
  <si>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</si>
  <si>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</si>
  <si>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</si>
  <si>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</si>
  <si>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</si>
  <si>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</si>
  <si>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</si>
  <si>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</si>
  <si>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</si>
  <si>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</si>
  <si>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</si>
  <si>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</si>
  <si>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</si>
  <si>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</si>
  <si>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</si>
  <si>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</si>
  <si>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</si>
  <si>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</si>
  <si>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</si>
  <si>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</si>
  <si>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</si>
  <si>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</si>
  <si>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</si>
  <si>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</si>
  <si>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</si>
  <si>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</si>
  <si>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</si>
  <si>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</si>
  <si>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</si>
  <si>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</si>
  <si>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</si>
  <si>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</si>
  <si>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Сметв № 1</t>
  </si>
  <si>
    <t>ОСР-518-12-01</t>
  </si>
  <si>
    <t>Проектные работы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</si>
  <si>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</si>
  <si>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</si>
  <si>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</si>
  <si>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</si>
  <si>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</si>
  <si>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</si>
  <si>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</si>
  <si>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</si>
  <si>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</si>
  <si>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</si>
  <si>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</si>
  <si>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</si>
  <si>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</si>
  <si>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</si>
  <si>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</si>
  <si>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</si>
  <si>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</si>
  <si>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</si>
  <si>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</si>
  <si>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</si>
  <si>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</si>
  <si>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</si>
  <si>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</si>
  <si>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</si>
  <si>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</si>
  <si>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</si>
  <si>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</si>
  <si>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</si>
  <si>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</si>
  <si>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</si>
  <si>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</si>
  <si>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</si>
  <si>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</si>
  <si>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</si>
  <si>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</si>
  <si>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</si>
  <si>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</si>
  <si>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</si>
  <si>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</si>
  <si>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</si>
  <si>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</si>
  <si>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</si>
  <si>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</si>
  <si>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</si>
  <si>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</si>
  <si>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</si>
  <si>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</si>
  <si>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</si>
  <si>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</si>
  <si>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</si>
  <si>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</si>
  <si>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</si>
  <si>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518-12-01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</si>
  <si>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</si>
  <si>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</si>
  <si>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556-02-01</t>
  </si>
  <si>
    <t>ОСР 525-02-01</t>
  </si>
  <si>
    <t>км</t>
  </si>
  <si>
    <t>Реконструкция ВЛ одноцепная</t>
  </si>
  <si>
    <t>ОСР 525-09-01</t>
  </si>
  <si>
    <t>ОСР 525-12-01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</si>
  <si>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</si>
  <si>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</si>
  <si>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</si>
  <si>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</si>
  <si>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</si>
  <si>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</si>
  <si>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</si>
  <si>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</si>
  <si>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</si>
  <si>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</si>
  <si>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</si>
  <si>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</si>
  <si>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</si>
  <si>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</si>
  <si>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Провод СИП-2 3*95+1*95+1*25</t>
  </si>
  <si>
    <t>Стойка ж/б СВ95-3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</si>
  <si>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</si>
  <si>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</si>
  <si>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</si>
  <si>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</si>
  <si>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</si>
  <si>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</si>
  <si>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</si>
  <si>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</si>
  <si>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</si>
  <si>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</si>
  <si>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</si>
  <si>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</si>
  <si>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</si>
  <si>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</si>
  <si>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</si>
  <si>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</si>
  <si>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</si>
  <si>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Исх.№313 от 17.05.2024г. "ВЭМ" п.1</t>
  </si>
  <si>
    <t>ФСБЦ-21.2.01.01-0038</t>
  </si>
  <si>
    <t>ФСБЦ-05.1.02.07-0066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</si>
  <si>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</si>
  <si>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</si>
  <si>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</si>
  <si>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</si>
  <si>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</si>
  <si>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</si>
  <si>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</si>
  <si>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</si>
  <si>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</si>
  <si>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</si>
  <si>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</si>
  <si>
    <t>Реконструкция ВЛ-0,4 кВ от КТП НЕП 1504 10/0,4/100 кВА (протяженностью 0,2км) с заменой КТП 10/0,4/100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</si>
</sst>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22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3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187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168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169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170</v>
      </c>
      <c r="C26" s="54"/>
      <c r="D26" s="51"/>
      <c r="E26" s="51"/>
      <c r="F26" s="52"/>
      <c r="G26" s="52" t="s">
        <v>171</v>
      </c>
      <c r="H26" s="52"/>
    </row>
    <row r="27" spans="1:8" ht="16.95" customHeight="1" x14ac:dyDescent="0.3">
      <c r="A27" s="55" t="s">
        <v>6</v>
      </c>
      <c r="B27" s="53" t="s">
        <v>172</v>
      </c>
      <c r="C27" s="56">
        <v>0</v>
      </c>
      <c r="D27" s="57"/>
      <c r="E27" s="57"/>
      <c r="F27" s="58" t="s">
        <v>173</v>
      </c>
      <c r="G27" s="58" t="s">
        <v>174</v>
      </c>
      <c r="H27" s="58" t="s">
        <v>175</v>
      </c>
    </row>
    <row r="28" spans="1:8" ht="16.95" customHeight="1" x14ac:dyDescent="0.3">
      <c r="A28" s="55" t="s">
        <v>7</v>
      </c>
      <c r="B28" s="53" t="s">
        <v>176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177</v>
      </c>
      <c r="C29" s="62">
        <f>ССР!G75*1.2</f>
        <v>516.37110468004801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516.37110468004801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178</v>
      </c>
      <c r="C31" s="62">
        <f>C30-ROUND(C30/1.2,5)</f>
        <v>86.061854680047986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179</v>
      </c>
      <c r="C32" s="66">
        <f>C30*H39</f>
        <v>625.46708770880241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167</v>
      </c>
      <c r="C33" s="62">
        <v>0.55000000000000004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180</v>
      </c>
      <c r="C34" s="66">
        <f>C32*C33</f>
        <v>344.00689823984135</v>
      </c>
      <c r="D34" s="67"/>
      <c r="E34" s="68"/>
      <c r="F34" s="69"/>
      <c r="G34" s="60"/>
      <c r="H34" s="65"/>
    </row>
    <row r="35" spans="1:8" ht="15.6" x14ac:dyDescent="0.3">
      <c r="A35" s="81" t="s">
        <v>181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170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172</v>
      </c>
      <c r="C37" s="75">
        <f>ССР!D84+ССР!E84</f>
        <v>3203.9273157988582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176</v>
      </c>
      <c r="C38" s="75">
        <f>ССР!F84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177</v>
      </c>
      <c r="C39" s="75">
        <f>(ССР!G80-ССР!G75)*1.2</f>
        <v>245.18972076217543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7221.4033495794656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178</v>
      </c>
      <c r="C41" s="62">
        <f>C40-ROUND(C40/1.2,5)</f>
        <v>1203.5672295794657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179</v>
      </c>
      <c r="C42" s="76">
        <f>C40*H40</f>
        <v>9133.8012425999004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167</v>
      </c>
      <c r="C43" s="62">
        <f>C33</f>
        <v>0.55000000000000004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180</v>
      </c>
      <c r="C44" s="66">
        <f>C42*C43</f>
        <v>5023.5906834299458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182</v>
      </c>
      <c r="C46" s="102">
        <f>C34+C44</f>
        <v>5367.5975816697874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183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90</v>
      </c>
      <c r="D13" s="19">
        <v>0</v>
      </c>
      <c r="E13" s="19">
        <v>0</v>
      </c>
      <c r="F13" s="19">
        <v>0</v>
      </c>
      <c r="G13" s="19">
        <v>121.34736842105001</v>
      </c>
      <c r="H13" s="19">
        <v>121.34736842105001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121.34736842105001</v>
      </c>
      <c r="H14" s="19">
        <v>121.34736842105001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119</v>
      </c>
      <c r="D13" s="19">
        <v>1.95</v>
      </c>
      <c r="E13" s="19">
        <v>0</v>
      </c>
      <c r="F13" s="19">
        <v>0</v>
      </c>
      <c r="G13" s="19">
        <v>0</v>
      </c>
      <c r="H13" s="19">
        <v>1.95</v>
      </c>
      <c r="J13" s="5"/>
    </row>
    <row r="14" spans="1:14" ht="16.95" customHeight="1" x14ac:dyDescent="0.3">
      <c r="A14" s="6"/>
      <c r="B14" s="9"/>
      <c r="C14" s="9" t="s">
        <v>98</v>
      </c>
      <c r="D14" s="19">
        <v>1.95</v>
      </c>
      <c r="E14" s="19">
        <v>0</v>
      </c>
      <c r="F14" s="19">
        <v>0</v>
      </c>
      <c r="G14" s="19">
        <v>0</v>
      </c>
      <c r="H14" s="19">
        <v>1.95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103</v>
      </c>
      <c r="D13" s="19">
        <v>0</v>
      </c>
      <c r="E13" s="19">
        <v>0</v>
      </c>
      <c r="F13" s="19">
        <v>0</v>
      </c>
      <c r="G13" s="19">
        <v>0.64782608695652</v>
      </c>
      <c r="H13" s="19">
        <v>0.64782608695652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0.64782608695652</v>
      </c>
      <c r="H14" s="19">
        <v>0.64782608695652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4"/>
  <sheetViews>
    <sheetView zoomScale="75" zoomScaleNormal="87" workbookViewId="0">
      <selection activeCell="H3" sqref="H3:H10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121</v>
      </c>
      <c r="B1" s="37" t="s">
        <v>122</v>
      </c>
      <c r="C1" s="37" t="s">
        <v>123</v>
      </c>
      <c r="D1" s="37" t="s">
        <v>124</v>
      </c>
      <c r="E1" s="37" t="s">
        <v>125</v>
      </c>
      <c r="F1" s="37" t="s">
        <v>126</v>
      </c>
      <c r="G1" s="37" t="s">
        <v>127</v>
      </c>
      <c r="H1" s="37" t="s">
        <v>128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95</v>
      </c>
      <c r="B3" s="94"/>
      <c r="C3" s="45"/>
      <c r="D3" s="43">
        <v>4429.3167579982</v>
      </c>
      <c r="E3" s="41"/>
      <c r="F3" s="41"/>
      <c r="G3" s="41"/>
      <c r="H3" s="48"/>
    </row>
    <row r="4" spans="1:8" x14ac:dyDescent="0.3">
      <c r="A4" s="95" t="s">
        <v>129</v>
      </c>
      <c r="B4" s="42" t="s">
        <v>130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5"/>
      <c r="B5" s="42" t="s">
        <v>131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8"/>
      <c r="B6" s="42" t="s">
        <v>132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8"/>
      <c r="B7" s="42" t="s">
        <v>133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5" t="s">
        <v>25</v>
      </c>
      <c r="D8" s="44">
        <v>4429.3167579982</v>
      </c>
      <c r="E8" s="41">
        <v>1</v>
      </c>
      <c r="F8" s="41" t="s">
        <v>134</v>
      </c>
      <c r="G8" s="44">
        <v>4429.3167579982</v>
      </c>
      <c r="H8" s="47"/>
    </row>
    <row r="9" spans="1:8" x14ac:dyDescent="0.3">
      <c r="A9" s="99">
        <v>1</v>
      </c>
      <c r="B9" s="42" t="s">
        <v>130</v>
      </c>
      <c r="C9" s="95"/>
      <c r="D9" s="44">
        <v>1373.4156667254999</v>
      </c>
      <c r="E9" s="41"/>
      <c r="F9" s="41"/>
      <c r="G9" s="41"/>
      <c r="H9" s="98" t="s">
        <v>135</v>
      </c>
    </row>
    <row r="10" spans="1:8" x14ac:dyDescent="0.3">
      <c r="A10" s="95"/>
      <c r="B10" s="42" t="s">
        <v>131</v>
      </c>
      <c r="C10" s="95"/>
      <c r="D10" s="44">
        <v>3.8895111606770998</v>
      </c>
      <c r="E10" s="41"/>
      <c r="F10" s="41"/>
      <c r="G10" s="41"/>
      <c r="H10" s="98"/>
    </row>
    <row r="11" spans="1:8" x14ac:dyDescent="0.3">
      <c r="A11" s="95"/>
      <c r="B11" s="42" t="s">
        <v>132</v>
      </c>
      <c r="C11" s="95"/>
      <c r="D11" s="44">
        <v>3052.011580112</v>
      </c>
      <c r="E11" s="41"/>
      <c r="F11" s="41"/>
      <c r="G11" s="41"/>
      <c r="H11" s="98"/>
    </row>
    <row r="12" spans="1:8" x14ac:dyDescent="0.3">
      <c r="A12" s="95"/>
      <c r="B12" s="42" t="s">
        <v>133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/>
      <c r="B13" s="94"/>
      <c r="C13" s="37"/>
      <c r="D13" s="43">
        <v>69.477961458869004</v>
      </c>
      <c r="E13" s="41"/>
      <c r="F13" s="41"/>
      <c r="G13" s="41"/>
      <c r="H13" s="47"/>
    </row>
    <row r="14" spans="1:8" x14ac:dyDescent="0.3">
      <c r="A14" s="95" t="s">
        <v>136</v>
      </c>
      <c r="B14" s="42" t="s">
        <v>130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131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132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133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6" t="s">
        <v>101</v>
      </c>
      <c r="B18" s="97"/>
      <c r="C18" s="95" t="s">
        <v>25</v>
      </c>
      <c r="D18" s="44">
        <v>69.477961458869004</v>
      </c>
      <c r="E18" s="41">
        <v>1</v>
      </c>
      <c r="F18" s="41" t="s">
        <v>134</v>
      </c>
      <c r="G18" s="44">
        <v>69.477961458869004</v>
      </c>
      <c r="H18" s="47"/>
    </row>
    <row r="19" spans="1:8" x14ac:dyDescent="0.3">
      <c r="A19" s="99">
        <v>1</v>
      </c>
      <c r="B19" s="42" t="s">
        <v>130</v>
      </c>
      <c r="C19" s="95"/>
      <c r="D19" s="44">
        <v>0</v>
      </c>
      <c r="E19" s="41"/>
      <c r="F19" s="41"/>
      <c r="G19" s="41"/>
      <c r="H19" s="98" t="s">
        <v>135</v>
      </c>
    </row>
    <row r="20" spans="1:8" x14ac:dyDescent="0.3">
      <c r="A20" s="95"/>
      <c r="B20" s="42" t="s">
        <v>131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132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133</v>
      </c>
      <c r="C22" s="95"/>
      <c r="D22" s="44">
        <v>69.477961458869004</v>
      </c>
      <c r="E22" s="41"/>
      <c r="F22" s="41"/>
      <c r="G22" s="41"/>
      <c r="H22" s="98"/>
    </row>
    <row r="23" spans="1:8" ht="24.6" x14ac:dyDescent="0.3">
      <c r="A23" s="93" t="s">
        <v>103</v>
      </c>
      <c r="B23" s="94"/>
      <c r="C23" s="37"/>
      <c r="D23" s="43">
        <v>144796.62009601999</v>
      </c>
      <c r="E23" s="41"/>
      <c r="F23" s="41"/>
      <c r="G23" s="41"/>
      <c r="H23" s="47"/>
    </row>
    <row r="24" spans="1:8" x14ac:dyDescent="0.3">
      <c r="A24" s="95" t="s">
        <v>137</v>
      </c>
      <c r="B24" s="42" t="s">
        <v>130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131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132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133</v>
      </c>
      <c r="C27" s="37"/>
      <c r="D27" s="43">
        <v>291.62444384474998</v>
      </c>
      <c r="E27" s="41"/>
      <c r="F27" s="41"/>
      <c r="G27" s="41"/>
      <c r="H27" s="47"/>
    </row>
    <row r="28" spans="1:8" x14ac:dyDescent="0.3">
      <c r="A28" s="96" t="s">
        <v>103</v>
      </c>
      <c r="B28" s="97"/>
      <c r="C28" s="95" t="s">
        <v>25</v>
      </c>
      <c r="D28" s="44">
        <v>291.62444384474998</v>
      </c>
      <c r="E28" s="41">
        <v>1</v>
      </c>
      <c r="F28" s="41" t="s">
        <v>134</v>
      </c>
      <c r="G28" s="44">
        <v>291.62444384474998</v>
      </c>
      <c r="H28" s="47"/>
    </row>
    <row r="29" spans="1:8" x14ac:dyDescent="0.3">
      <c r="A29" s="99">
        <v>1</v>
      </c>
      <c r="B29" s="42" t="s">
        <v>130</v>
      </c>
      <c r="C29" s="95"/>
      <c r="D29" s="44">
        <v>0</v>
      </c>
      <c r="E29" s="41"/>
      <c r="F29" s="41"/>
      <c r="G29" s="41"/>
      <c r="H29" s="98" t="s">
        <v>135</v>
      </c>
    </row>
    <row r="30" spans="1:8" x14ac:dyDescent="0.3">
      <c r="A30" s="95"/>
      <c r="B30" s="42" t="s">
        <v>131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132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133</v>
      </c>
      <c r="C32" s="95"/>
      <c r="D32" s="44">
        <v>291.62444384474998</v>
      </c>
      <c r="E32" s="41"/>
      <c r="F32" s="41"/>
      <c r="G32" s="41"/>
      <c r="H32" s="98"/>
    </row>
    <row r="33" spans="1:8" x14ac:dyDescent="0.3">
      <c r="A33" s="95" t="s">
        <v>138</v>
      </c>
      <c r="B33" s="42" t="s">
        <v>130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131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132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133</v>
      </c>
      <c r="C36" s="37"/>
      <c r="D36" s="43">
        <v>144795.97226993</v>
      </c>
      <c r="E36" s="41"/>
      <c r="F36" s="41"/>
      <c r="G36" s="41"/>
      <c r="H36" s="47"/>
    </row>
    <row r="37" spans="1:8" x14ac:dyDescent="0.3">
      <c r="A37" s="96" t="s">
        <v>103</v>
      </c>
      <c r="B37" s="97"/>
      <c r="C37" s="95" t="s">
        <v>141</v>
      </c>
      <c r="D37" s="44">
        <v>144504.34782609</v>
      </c>
      <c r="E37" s="41">
        <v>2.0000000000000002E-5</v>
      </c>
      <c r="F37" s="41" t="s">
        <v>139</v>
      </c>
      <c r="G37" s="44">
        <v>7225217391.3043003</v>
      </c>
      <c r="H37" s="47"/>
    </row>
    <row r="38" spans="1:8" x14ac:dyDescent="0.3">
      <c r="A38" s="99">
        <v>1</v>
      </c>
      <c r="B38" s="42" t="s">
        <v>130</v>
      </c>
      <c r="C38" s="95"/>
      <c r="D38" s="44">
        <v>0</v>
      </c>
      <c r="E38" s="41"/>
      <c r="F38" s="41"/>
      <c r="G38" s="41"/>
      <c r="H38" s="98" t="s">
        <v>140</v>
      </c>
    </row>
    <row r="39" spans="1:8" x14ac:dyDescent="0.3">
      <c r="A39" s="95"/>
      <c r="B39" s="42" t="s">
        <v>131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132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133</v>
      </c>
      <c r="C41" s="95"/>
      <c r="D41" s="44">
        <v>144504.34782609</v>
      </c>
      <c r="E41" s="41"/>
      <c r="F41" s="41"/>
      <c r="G41" s="41"/>
      <c r="H41" s="98"/>
    </row>
    <row r="42" spans="1:8" x14ac:dyDescent="0.3">
      <c r="A42" s="95" t="s">
        <v>142</v>
      </c>
      <c r="B42" s="42" t="s">
        <v>130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131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132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133</v>
      </c>
      <c r="C45" s="37"/>
      <c r="D45" s="43">
        <v>144796.62009601999</v>
      </c>
      <c r="E45" s="41"/>
      <c r="F45" s="41"/>
      <c r="G45" s="41"/>
      <c r="H45" s="47"/>
    </row>
    <row r="46" spans="1:8" x14ac:dyDescent="0.3">
      <c r="A46" s="96" t="s">
        <v>103</v>
      </c>
      <c r="B46" s="97"/>
      <c r="C46" s="95" t="s">
        <v>144</v>
      </c>
      <c r="D46" s="44">
        <v>0.64782608695652</v>
      </c>
      <c r="E46" s="41">
        <v>5.0000000000000002E-5</v>
      </c>
      <c r="F46" s="41" t="s">
        <v>139</v>
      </c>
      <c r="G46" s="44">
        <v>12956.521739129999</v>
      </c>
      <c r="H46" s="47"/>
    </row>
    <row r="47" spans="1:8" x14ac:dyDescent="0.3">
      <c r="A47" s="99">
        <v>1</v>
      </c>
      <c r="B47" s="42" t="s">
        <v>130</v>
      </c>
      <c r="C47" s="95"/>
      <c r="D47" s="44">
        <v>0</v>
      </c>
      <c r="E47" s="41"/>
      <c r="F47" s="41"/>
      <c r="G47" s="41"/>
      <c r="H47" s="98" t="s">
        <v>143</v>
      </c>
    </row>
    <row r="48" spans="1:8" x14ac:dyDescent="0.3">
      <c r="A48" s="95"/>
      <c r="B48" s="42" t="s">
        <v>131</v>
      </c>
      <c r="C48" s="95"/>
      <c r="D48" s="44">
        <v>0</v>
      </c>
      <c r="E48" s="41"/>
      <c r="F48" s="41"/>
      <c r="G48" s="41"/>
      <c r="H48" s="98"/>
    </row>
    <row r="49" spans="1:8" x14ac:dyDescent="0.3">
      <c r="A49" s="95"/>
      <c r="B49" s="42" t="s">
        <v>132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133</v>
      </c>
      <c r="C50" s="95"/>
      <c r="D50" s="44">
        <v>0.64782608695652</v>
      </c>
      <c r="E50" s="41"/>
      <c r="F50" s="41"/>
      <c r="G50" s="41"/>
      <c r="H50" s="98"/>
    </row>
    <row r="51" spans="1:8" ht="24.6" x14ac:dyDescent="0.3">
      <c r="A51" s="93" t="s">
        <v>106</v>
      </c>
      <c r="B51" s="94"/>
      <c r="C51" s="37"/>
      <c r="D51" s="43">
        <v>31.469082125604</v>
      </c>
      <c r="E51" s="41"/>
      <c r="F51" s="41"/>
      <c r="G51" s="41"/>
      <c r="H51" s="47"/>
    </row>
    <row r="52" spans="1:8" x14ac:dyDescent="0.3">
      <c r="A52" s="95" t="s">
        <v>145</v>
      </c>
      <c r="B52" s="42" t="s">
        <v>130</v>
      </c>
      <c r="C52" s="37"/>
      <c r="D52" s="43">
        <v>31.469082125604</v>
      </c>
      <c r="E52" s="41"/>
      <c r="F52" s="41"/>
      <c r="G52" s="41"/>
      <c r="H52" s="47"/>
    </row>
    <row r="53" spans="1:8" x14ac:dyDescent="0.3">
      <c r="A53" s="95"/>
      <c r="B53" s="42" t="s">
        <v>131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132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133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 t="s">
        <v>27</v>
      </c>
      <c r="B56" s="97"/>
      <c r="C56" s="95" t="s">
        <v>141</v>
      </c>
      <c r="D56" s="44">
        <v>31.469082125604</v>
      </c>
      <c r="E56" s="41">
        <v>2.0000000000000002E-5</v>
      </c>
      <c r="F56" s="41" t="s">
        <v>139</v>
      </c>
      <c r="G56" s="44">
        <v>1573454.1062802</v>
      </c>
      <c r="H56" s="47"/>
    </row>
    <row r="57" spans="1:8" x14ac:dyDescent="0.3">
      <c r="A57" s="99">
        <v>1</v>
      </c>
      <c r="B57" s="42" t="s">
        <v>130</v>
      </c>
      <c r="C57" s="95"/>
      <c r="D57" s="44">
        <v>31.469082125604</v>
      </c>
      <c r="E57" s="41"/>
      <c r="F57" s="41"/>
      <c r="G57" s="41"/>
      <c r="H57" s="98" t="s">
        <v>140</v>
      </c>
    </row>
    <row r="58" spans="1:8" x14ac:dyDescent="0.3">
      <c r="A58" s="95"/>
      <c r="B58" s="42" t="s">
        <v>131</v>
      </c>
      <c r="C58" s="95"/>
      <c r="D58" s="44">
        <v>0</v>
      </c>
      <c r="E58" s="41"/>
      <c r="F58" s="41"/>
      <c r="G58" s="41"/>
      <c r="H58" s="98"/>
    </row>
    <row r="59" spans="1:8" x14ac:dyDescent="0.3">
      <c r="A59" s="95"/>
      <c r="B59" s="42" t="s">
        <v>132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133</v>
      </c>
      <c r="C60" s="95"/>
      <c r="D60" s="44">
        <v>0</v>
      </c>
      <c r="E60" s="41"/>
      <c r="F60" s="41"/>
      <c r="G60" s="41"/>
      <c r="H60" s="98"/>
    </row>
    <row r="61" spans="1:8" ht="24.6" x14ac:dyDescent="0.3">
      <c r="A61" s="93" t="s">
        <v>29</v>
      </c>
      <c r="B61" s="94"/>
      <c r="C61" s="37"/>
      <c r="D61" s="43">
        <v>1056.8490672716</v>
      </c>
      <c r="E61" s="41"/>
      <c r="F61" s="41"/>
      <c r="G61" s="41"/>
      <c r="H61" s="47"/>
    </row>
    <row r="62" spans="1:8" x14ac:dyDescent="0.3">
      <c r="A62" s="95" t="s">
        <v>146</v>
      </c>
      <c r="B62" s="42" t="s">
        <v>130</v>
      </c>
      <c r="C62" s="37"/>
      <c r="D62" s="43">
        <v>1039.5755140338999</v>
      </c>
      <c r="E62" s="41"/>
      <c r="F62" s="41"/>
      <c r="G62" s="41"/>
      <c r="H62" s="47"/>
    </row>
    <row r="63" spans="1:8" x14ac:dyDescent="0.3">
      <c r="A63" s="95"/>
      <c r="B63" s="42" t="s">
        <v>131</v>
      </c>
      <c r="C63" s="37"/>
      <c r="D63" s="43">
        <v>17.273553237691001</v>
      </c>
      <c r="E63" s="41"/>
      <c r="F63" s="41"/>
      <c r="G63" s="41"/>
      <c r="H63" s="47"/>
    </row>
    <row r="64" spans="1:8" x14ac:dyDescent="0.3">
      <c r="A64" s="95"/>
      <c r="B64" s="42" t="s">
        <v>132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133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6" t="s">
        <v>112</v>
      </c>
      <c r="B66" s="97"/>
      <c r="C66" s="95" t="s">
        <v>148</v>
      </c>
      <c r="D66" s="44">
        <v>1056.8490672716</v>
      </c>
      <c r="E66" s="41">
        <v>0.2</v>
      </c>
      <c r="F66" s="41" t="s">
        <v>147</v>
      </c>
      <c r="G66" s="44">
        <v>5284.2453363578998</v>
      </c>
      <c r="H66" s="47"/>
    </row>
    <row r="67" spans="1:8" x14ac:dyDescent="0.3">
      <c r="A67" s="99">
        <v>1</v>
      </c>
      <c r="B67" s="42" t="s">
        <v>130</v>
      </c>
      <c r="C67" s="95"/>
      <c r="D67" s="44">
        <v>1039.5755140338999</v>
      </c>
      <c r="E67" s="41"/>
      <c r="F67" s="41"/>
      <c r="G67" s="41"/>
      <c r="H67" s="98" t="s">
        <v>29</v>
      </c>
    </row>
    <row r="68" spans="1:8" x14ac:dyDescent="0.3">
      <c r="A68" s="95"/>
      <c r="B68" s="42" t="s">
        <v>131</v>
      </c>
      <c r="C68" s="95"/>
      <c r="D68" s="44">
        <v>17.273553237691001</v>
      </c>
      <c r="E68" s="41"/>
      <c r="F68" s="41"/>
      <c r="G68" s="41"/>
      <c r="H68" s="98"/>
    </row>
    <row r="69" spans="1:8" x14ac:dyDescent="0.3">
      <c r="A69" s="95"/>
      <c r="B69" s="42" t="s">
        <v>132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133</v>
      </c>
      <c r="C70" s="95"/>
      <c r="D70" s="44">
        <v>0</v>
      </c>
      <c r="E70" s="41"/>
      <c r="F70" s="41"/>
      <c r="G70" s="41"/>
      <c r="H70" s="98"/>
    </row>
    <row r="71" spans="1:8" ht="24.6" x14ac:dyDescent="0.3">
      <c r="A71" s="93" t="s">
        <v>61</v>
      </c>
      <c r="B71" s="94"/>
      <c r="C71" s="37"/>
      <c r="D71" s="43">
        <v>12.239931864520001</v>
      </c>
      <c r="E71" s="41"/>
      <c r="F71" s="41"/>
      <c r="G71" s="41"/>
      <c r="H71" s="47"/>
    </row>
    <row r="72" spans="1:8" x14ac:dyDescent="0.3">
      <c r="A72" s="95" t="s">
        <v>149</v>
      </c>
      <c r="B72" s="42" t="s">
        <v>130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5"/>
      <c r="B73" s="42" t="s">
        <v>131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5"/>
      <c r="B74" s="42" t="s">
        <v>132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133</v>
      </c>
      <c r="C75" s="37"/>
      <c r="D75" s="43">
        <v>12.239931864520001</v>
      </c>
      <c r="E75" s="41"/>
      <c r="F75" s="41"/>
      <c r="G75" s="41"/>
      <c r="H75" s="47"/>
    </row>
    <row r="76" spans="1:8" x14ac:dyDescent="0.3">
      <c r="A76" s="96" t="s">
        <v>61</v>
      </c>
      <c r="B76" s="97"/>
      <c r="C76" s="95" t="s">
        <v>148</v>
      </c>
      <c r="D76" s="44">
        <v>12.239931864520001</v>
      </c>
      <c r="E76" s="41">
        <v>0.2</v>
      </c>
      <c r="F76" s="41" t="s">
        <v>147</v>
      </c>
      <c r="G76" s="44">
        <v>61.199659322602002</v>
      </c>
      <c r="H76" s="47"/>
    </row>
    <row r="77" spans="1:8" x14ac:dyDescent="0.3">
      <c r="A77" s="99">
        <v>1</v>
      </c>
      <c r="B77" s="42" t="s">
        <v>130</v>
      </c>
      <c r="C77" s="95"/>
      <c r="D77" s="44">
        <v>0</v>
      </c>
      <c r="E77" s="41"/>
      <c r="F77" s="41"/>
      <c r="G77" s="41"/>
      <c r="H77" s="98" t="s">
        <v>29</v>
      </c>
    </row>
    <row r="78" spans="1:8" x14ac:dyDescent="0.3">
      <c r="A78" s="95"/>
      <c r="B78" s="42" t="s">
        <v>131</v>
      </c>
      <c r="C78" s="95"/>
      <c r="D78" s="44">
        <v>0</v>
      </c>
      <c r="E78" s="41"/>
      <c r="F78" s="41"/>
      <c r="G78" s="41"/>
      <c r="H78" s="98"/>
    </row>
    <row r="79" spans="1:8" x14ac:dyDescent="0.3">
      <c r="A79" s="95"/>
      <c r="B79" s="42" t="s">
        <v>132</v>
      </c>
      <c r="C79" s="95"/>
      <c r="D79" s="44">
        <v>0</v>
      </c>
      <c r="E79" s="41"/>
      <c r="F79" s="41"/>
      <c r="G79" s="41"/>
      <c r="H79" s="98"/>
    </row>
    <row r="80" spans="1:8" x14ac:dyDescent="0.3">
      <c r="A80" s="95"/>
      <c r="B80" s="42" t="s">
        <v>133</v>
      </c>
      <c r="C80" s="95"/>
      <c r="D80" s="44">
        <v>12.239931864520001</v>
      </c>
      <c r="E80" s="41"/>
      <c r="F80" s="41"/>
      <c r="G80" s="41"/>
      <c r="H80" s="98"/>
    </row>
    <row r="81" spans="1:8" ht="24.6" x14ac:dyDescent="0.3">
      <c r="A81" s="93" t="s">
        <v>90</v>
      </c>
      <c r="B81" s="94"/>
      <c r="C81" s="37"/>
      <c r="D81" s="43">
        <v>121.34736842105001</v>
      </c>
      <c r="E81" s="41"/>
      <c r="F81" s="41"/>
      <c r="G81" s="41"/>
      <c r="H81" s="47"/>
    </row>
    <row r="82" spans="1:8" x14ac:dyDescent="0.3">
      <c r="A82" s="95" t="s">
        <v>150</v>
      </c>
      <c r="B82" s="42" t="s">
        <v>130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5"/>
      <c r="B83" s="42" t="s">
        <v>131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5"/>
      <c r="B84" s="42" t="s">
        <v>132</v>
      </c>
      <c r="C84" s="37"/>
      <c r="D84" s="43">
        <v>0</v>
      </c>
      <c r="E84" s="41"/>
      <c r="F84" s="41"/>
      <c r="G84" s="41"/>
      <c r="H84" s="47"/>
    </row>
    <row r="85" spans="1:8" x14ac:dyDescent="0.3">
      <c r="A85" s="95"/>
      <c r="B85" s="42" t="s">
        <v>133</v>
      </c>
      <c r="C85" s="37"/>
      <c r="D85" s="43">
        <v>121.34736842105001</v>
      </c>
      <c r="E85" s="41"/>
      <c r="F85" s="41"/>
      <c r="G85" s="41"/>
      <c r="H85" s="47"/>
    </row>
    <row r="86" spans="1:8" x14ac:dyDescent="0.3">
      <c r="A86" s="96" t="s">
        <v>90</v>
      </c>
      <c r="B86" s="97"/>
      <c r="C86" s="95" t="s">
        <v>148</v>
      </c>
      <c r="D86" s="44">
        <v>121.34736842105001</v>
      </c>
      <c r="E86" s="41">
        <v>0.2</v>
      </c>
      <c r="F86" s="41" t="s">
        <v>147</v>
      </c>
      <c r="G86" s="44">
        <v>606.73684210526005</v>
      </c>
      <c r="H86" s="47"/>
    </row>
    <row r="87" spans="1:8" x14ac:dyDescent="0.3">
      <c r="A87" s="99">
        <v>1</v>
      </c>
      <c r="B87" s="42" t="s">
        <v>130</v>
      </c>
      <c r="C87" s="95"/>
      <c r="D87" s="44">
        <v>0</v>
      </c>
      <c r="E87" s="41"/>
      <c r="F87" s="41"/>
      <c r="G87" s="41"/>
      <c r="H87" s="98" t="s">
        <v>29</v>
      </c>
    </row>
    <row r="88" spans="1:8" x14ac:dyDescent="0.3">
      <c r="A88" s="95"/>
      <c r="B88" s="42" t="s">
        <v>131</v>
      </c>
      <c r="C88" s="95"/>
      <c r="D88" s="44">
        <v>0</v>
      </c>
      <c r="E88" s="41"/>
      <c r="F88" s="41"/>
      <c r="G88" s="41"/>
      <c r="H88" s="98"/>
    </row>
    <row r="89" spans="1:8" x14ac:dyDescent="0.3">
      <c r="A89" s="95"/>
      <c r="B89" s="42" t="s">
        <v>132</v>
      </c>
      <c r="C89" s="95"/>
      <c r="D89" s="44">
        <v>0</v>
      </c>
      <c r="E89" s="41"/>
      <c r="F89" s="41"/>
      <c r="G89" s="41"/>
      <c r="H89" s="98"/>
    </row>
    <row r="90" spans="1:8" x14ac:dyDescent="0.3">
      <c r="A90" s="95"/>
      <c r="B90" s="42" t="s">
        <v>133</v>
      </c>
      <c r="C90" s="95"/>
      <c r="D90" s="44">
        <v>121.34736842105001</v>
      </c>
      <c r="E90" s="41"/>
      <c r="F90" s="41"/>
      <c r="G90" s="41"/>
      <c r="H90" s="98"/>
    </row>
    <row r="91" spans="1:8" ht="24.6" x14ac:dyDescent="0.3">
      <c r="A91" s="93" t="s">
        <v>117</v>
      </c>
      <c r="B91" s="94"/>
      <c r="C91" s="37"/>
      <c r="D91" s="43">
        <v>1.95</v>
      </c>
      <c r="E91" s="41"/>
      <c r="F91" s="41"/>
      <c r="G91" s="41"/>
      <c r="H91" s="47"/>
    </row>
    <row r="92" spans="1:8" x14ac:dyDescent="0.3">
      <c r="A92" s="95" t="s">
        <v>151</v>
      </c>
      <c r="B92" s="42" t="s">
        <v>130</v>
      </c>
      <c r="C92" s="37"/>
      <c r="D92" s="43">
        <v>1.95</v>
      </c>
      <c r="E92" s="41"/>
      <c r="F92" s="41"/>
      <c r="G92" s="41"/>
      <c r="H92" s="47"/>
    </row>
    <row r="93" spans="1:8" x14ac:dyDescent="0.3">
      <c r="A93" s="95"/>
      <c r="B93" s="42" t="s">
        <v>131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5"/>
      <c r="B94" s="42" t="s">
        <v>132</v>
      </c>
      <c r="C94" s="37"/>
      <c r="D94" s="43">
        <v>0</v>
      </c>
      <c r="E94" s="41"/>
      <c r="F94" s="41"/>
      <c r="G94" s="41"/>
      <c r="H94" s="47"/>
    </row>
    <row r="95" spans="1:8" x14ac:dyDescent="0.3">
      <c r="A95" s="95"/>
      <c r="B95" s="42" t="s">
        <v>133</v>
      </c>
      <c r="C95" s="37"/>
      <c r="D95" s="43">
        <v>0</v>
      </c>
      <c r="E95" s="41"/>
      <c r="F95" s="41"/>
      <c r="G95" s="41"/>
      <c r="H95" s="47"/>
    </row>
    <row r="96" spans="1:8" x14ac:dyDescent="0.3">
      <c r="A96" s="96" t="s">
        <v>119</v>
      </c>
      <c r="B96" s="97"/>
      <c r="C96" s="95" t="s">
        <v>144</v>
      </c>
      <c r="D96" s="44">
        <v>1.95</v>
      </c>
      <c r="E96" s="41">
        <v>5.0000000000000002E-5</v>
      </c>
      <c r="F96" s="41" t="s">
        <v>139</v>
      </c>
      <c r="G96" s="44">
        <v>39000</v>
      </c>
      <c r="H96" s="47"/>
    </row>
    <row r="97" spans="1:8" x14ac:dyDescent="0.3">
      <c r="A97" s="99">
        <v>1</v>
      </c>
      <c r="B97" s="42" t="s">
        <v>130</v>
      </c>
      <c r="C97" s="95"/>
      <c r="D97" s="44">
        <v>1.95</v>
      </c>
      <c r="E97" s="41"/>
      <c r="F97" s="41"/>
      <c r="G97" s="41"/>
      <c r="H97" s="98" t="s">
        <v>143</v>
      </c>
    </row>
    <row r="98" spans="1:8" x14ac:dyDescent="0.3">
      <c r="A98" s="95"/>
      <c r="B98" s="42" t="s">
        <v>131</v>
      </c>
      <c r="C98" s="95"/>
      <c r="D98" s="44">
        <v>0</v>
      </c>
      <c r="E98" s="41"/>
      <c r="F98" s="41"/>
      <c r="G98" s="41"/>
      <c r="H98" s="98"/>
    </row>
    <row r="99" spans="1:8" x14ac:dyDescent="0.3">
      <c r="A99" s="95"/>
      <c r="B99" s="42" t="s">
        <v>132</v>
      </c>
      <c r="C99" s="95"/>
      <c r="D99" s="44">
        <v>0</v>
      </c>
      <c r="E99" s="41"/>
      <c r="F99" s="41"/>
      <c r="G99" s="41"/>
      <c r="H99" s="98"/>
    </row>
    <row r="100" spans="1:8" x14ac:dyDescent="0.3">
      <c r="A100" s="95"/>
      <c r="B100" s="42" t="s">
        <v>133</v>
      </c>
      <c r="C100" s="95"/>
      <c r="D100" s="44">
        <v>0</v>
      </c>
      <c r="E100" s="41"/>
      <c r="F100" s="41"/>
      <c r="G100" s="41"/>
      <c r="H100" s="98"/>
    </row>
    <row r="101" spans="1:8" x14ac:dyDescent="0.3">
      <c r="A101" s="46"/>
      <c r="C101" s="46"/>
      <c r="D101" s="40"/>
      <c r="E101" s="40"/>
      <c r="F101" s="40"/>
      <c r="G101" s="40"/>
      <c r="H101" s="49"/>
    </row>
    <row r="103" spans="1:8" x14ac:dyDescent="0.3">
      <c r="A103" s="92" t="s">
        <v>152</v>
      </c>
      <c r="B103" s="92"/>
      <c r="C103" s="92"/>
      <c r="D103" s="92"/>
      <c r="E103" s="92"/>
      <c r="F103" s="92"/>
      <c r="G103" s="92"/>
      <c r="H103" s="92"/>
    </row>
    <row r="104" spans="1:8" x14ac:dyDescent="0.3">
      <c r="A104" s="92" t="s">
        <v>153</v>
      </c>
      <c r="B104" s="92"/>
      <c r="C104" s="92"/>
      <c r="D104" s="92"/>
      <c r="E104" s="92"/>
      <c r="F104" s="92"/>
      <c r="G104" s="92"/>
      <c r="H104" s="92"/>
    </row>
  </sheetData>
  <mergeCells count="6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71:B71"/>
    <mergeCell ref="A72:A75"/>
    <mergeCell ref="A76:B76"/>
    <mergeCell ref="H77:H80"/>
    <mergeCell ref="C76:C80"/>
    <mergeCell ref="A77:A80"/>
    <mergeCell ref="A81:B81"/>
    <mergeCell ref="A82:A85"/>
    <mergeCell ref="A86:B86"/>
    <mergeCell ref="H87:H90"/>
    <mergeCell ref="C86:C90"/>
    <mergeCell ref="A87:A90"/>
    <mergeCell ref="A103:H103"/>
    <mergeCell ref="A104:H104"/>
    <mergeCell ref="A91:B91"/>
    <mergeCell ref="A92:A95"/>
    <mergeCell ref="A96:B96"/>
    <mergeCell ref="H97:H100"/>
    <mergeCell ref="C96:C100"/>
    <mergeCell ref="A97:A10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154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155</v>
      </c>
      <c r="B3" s="6" t="s">
        <v>156</v>
      </c>
      <c r="C3" s="6" t="s">
        <v>157</v>
      </c>
      <c r="D3" s="6" t="s">
        <v>158</v>
      </c>
      <c r="E3" s="6" t="s">
        <v>159</v>
      </c>
      <c r="F3" s="6" t="s">
        <v>160</v>
      </c>
      <c r="G3" s="6" t="s">
        <v>161</v>
      </c>
      <c r="H3" s="6" t="s">
        <v>162</v>
      </c>
    </row>
    <row r="4" spans="1:8" ht="39" customHeight="1" x14ac:dyDescent="0.3">
      <c r="A4" s="25" t="s">
        <v>163</v>
      </c>
      <c r="B4" s="26" t="s">
        <v>134</v>
      </c>
      <c r="C4" s="27">
        <v>1</v>
      </c>
      <c r="D4" s="27">
        <v>3052.010419532</v>
      </c>
      <c r="E4" s="26" t="s">
        <v>164</v>
      </c>
      <c r="F4" s="25" t="s">
        <v>163</v>
      </c>
      <c r="G4" s="27">
        <v>3052.010419532</v>
      </c>
      <c r="H4" s="28" t="s">
        <v>184</v>
      </c>
    </row>
    <row r="5" spans="1:8" ht="39" customHeight="1" x14ac:dyDescent="0.3">
      <c r="A5" s="25" t="s">
        <v>165</v>
      </c>
      <c r="B5" s="26" t="s">
        <v>147</v>
      </c>
      <c r="C5" s="27">
        <v>0.22442105263157999</v>
      </c>
      <c r="D5" s="27">
        <v>900.30388838926001</v>
      </c>
      <c r="E5" s="26">
        <v>0.4</v>
      </c>
      <c r="F5" s="25" t="s">
        <v>165</v>
      </c>
      <c r="G5" s="27">
        <v>202.04714632061999</v>
      </c>
      <c r="H5" s="28" t="s">
        <v>185</v>
      </c>
    </row>
    <row r="6" spans="1:8" ht="39" customHeight="1" x14ac:dyDescent="0.3">
      <c r="A6" s="25" t="s">
        <v>166</v>
      </c>
      <c r="B6" s="26" t="s">
        <v>134</v>
      </c>
      <c r="C6" s="27">
        <v>6</v>
      </c>
      <c r="D6" s="27">
        <v>81.798315329532997</v>
      </c>
      <c r="E6" s="26">
        <v>0.4</v>
      </c>
      <c r="F6" s="25" t="s">
        <v>166</v>
      </c>
      <c r="G6" s="27">
        <v>413.29675113869001</v>
      </c>
      <c r="H6" s="28" t="s">
        <v>186</v>
      </c>
    </row>
    <row r="7" spans="1:8" ht="39" hidden="1" customHeight="1" x14ac:dyDescent="0.3">
      <c r="A7" s="25" t="s">
        <v>166</v>
      </c>
      <c r="B7" s="26" t="s">
        <v>134</v>
      </c>
      <c r="C7" s="27">
        <v>0.84210526315789003</v>
      </c>
      <c r="D7" s="27">
        <v>19.871333705078001</v>
      </c>
      <c r="E7" s="26">
        <v>0.4</v>
      </c>
      <c r="F7" s="26"/>
      <c r="G7" s="27">
        <v>16.733754699013001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topLeftCell="A73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188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34.337017951707999</v>
      </c>
      <c r="E26" s="20">
        <v>0</v>
      </c>
      <c r="F26" s="20">
        <v>0</v>
      </c>
      <c r="G26" s="20">
        <v>0</v>
      </c>
      <c r="H26" s="20">
        <v>34.337017951707999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1039.5755140338999</v>
      </c>
      <c r="E27" s="20">
        <v>17.273553237691001</v>
      </c>
      <c r="F27" s="20">
        <v>0</v>
      </c>
      <c r="G27" s="20">
        <v>0</v>
      </c>
      <c r="H27" s="20">
        <v>1056.8490672716</v>
      </c>
    </row>
    <row r="28" spans="1:8" x14ac:dyDescent="0.3">
      <c r="A28" s="6">
        <v>4</v>
      </c>
      <c r="B28" s="6" t="s">
        <v>30</v>
      </c>
      <c r="C28" s="32" t="s">
        <v>31</v>
      </c>
      <c r="D28" s="20">
        <v>1.95</v>
      </c>
      <c r="E28" s="20">
        <v>0</v>
      </c>
      <c r="F28" s="20">
        <v>0</v>
      </c>
      <c r="G28" s="20">
        <v>0</v>
      </c>
      <c r="H28" s="20">
        <v>1.95</v>
      </c>
    </row>
    <row r="29" spans="1:8" ht="16.95" customHeight="1" x14ac:dyDescent="0.3">
      <c r="A29" s="6"/>
      <c r="B29" s="9"/>
      <c r="C29" s="9" t="s">
        <v>32</v>
      </c>
      <c r="D29" s="20">
        <v>2449.2781987110998</v>
      </c>
      <c r="E29" s="20">
        <v>21.163064398368</v>
      </c>
      <c r="F29" s="20">
        <v>3052.011580112</v>
      </c>
      <c r="G29" s="20">
        <v>0</v>
      </c>
      <c r="H29" s="20">
        <v>5522.4528432215002</v>
      </c>
    </row>
    <row r="30" spans="1:8" ht="16.95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6.95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4.200000000000003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6.95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6.95" customHeight="1" x14ac:dyDescent="0.3">
      <c r="A45" s="6"/>
      <c r="B45" s="9"/>
      <c r="C45" s="9" t="s">
        <v>43</v>
      </c>
      <c r="D45" s="20">
        <v>2449.2781987110998</v>
      </c>
      <c r="E45" s="20">
        <v>21.163064398368</v>
      </c>
      <c r="F45" s="20">
        <v>3052.011580112</v>
      </c>
      <c r="G45" s="20">
        <v>0</v>
      </c>
      <c r="H45" s="20">
        <v>5522.4528432215002</v>
      </c>
    </row>
    <row r="46" spans="1:8" ht="16.95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28.719976150417999</v>
      </c>
      <c r="E47" s="20">
        <v>8.1334930478664996E-2</v>
      </c>
      <c r="F47" s="20">
        <v>0</v>
      </c>
      <c r="G47" s="20">
        <v>0</v>
      </c>
      <c r="H47" s="20">
        <v>28.801311080897001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0.68674035903414998</v>
      </c>
      <c r="E48" s="20">
        <v>0</v>
      </c>
      <c r="F48" s="20">
        <v>0</v>
      </c>
      <c r="G48" s="20">
        <v>0</v>
      </c>
      <c r="H48" s="20">
        <v>0.68674035903414998</v>
      </c>
    </row>
    <row r="49" spans="1:8" ht="31.2" x14ac:dyDescent="0.3">
      <c r="A49" s="6">
        <v>7</v>
      </c>
      <c r="B49" s="6" t="s">
        <v>45</v>
      </c>
      <c r="C49" s="32" t="s">
        <v>48</v>
      </c>
      <c r="D49" s="20">
        <v>25.989387850846999</v>
      </c>
      <c r="E49" s="20">
        <v>0.43183883094226999</v>
      </c>
      <c r="F49" s="20">
        <v>0</v>
      </c>
      <c r="G49" s="20">
        <v>0</v>
      </c>
      <c r="H49" s="20">
        <v>26.421226681789001</v>
      </c>
    </row>
    <row r="50" spans="1:8" ht="31.2" x14ac:dyDescent="0.3">
      <c r="A50" s="6">
        <v>8</v>
      </c>
      <c r="B50" s="6" t="s">
        <v>45</v>
      </c>
      <c r="C50" s="32" t="s">
        <v>49</v>
      </c>
      <c r="D50" s="20">
        <v>3.9E-2</v>
      </c>
      <c r="E50" s="20">
        <v>0</v>
      </c>
      <c r="F50" s="20">
        <v>0</v>
      </c>
      <c r="G50" s="20">
        <v>0</v>
      </c>
      <c r="H50" s="20">
        <v>3.9E-2</v>
      </c>
    </row>
    <row r="51" spans="1:8" ht="16.95" customHeight="1" x14ac:dyDescent="0.3">
      <c r="A51" s="6"/>
      <c r="B51" s="9"/>
      <c r="C51" s="9" t="s">
        <v>50</v>
      </c>
      <c r="D51" s="20">
        <v>55.435104360299</v>
      </c>
      <c r="E51" s="20">
        <v>0.51317376142093996</v>
      </c>
      <c r="F51" s="20">
        <v>0</v>
      </c>
      <c r="G51" s="20">
        <v>0</v>
      </c>
      <c r="H51" s="20">
        <v>55.948278121720001</v>
      </c>
    </row>
    <row r="52" spans="1:8" ht="16.95" customHeight="1" x14ac:dyDescent="0.3">
      <c r="A52" s="6"/>
      <c r="B52" s="9"/>
      <c r="C52" s="9" t="s">
        <v>51</v>
      </c>
      <c r="D52" s="20">
        <v>2504.7133030713999</v>
      </c>
      <c r="E52" s="20">
        <v>21.676238159789001</v>
      </c>
      <c r="F52" s="20">
        <v>3052.011580112</v>
      </c>
      <c r="G52" s="20">
        <v>0</v>
      </c>
      <c r="H52" s="20">
        <v>5578.4011213432004</v>
      </c>
    </row>
    <row r="53" spans="1:8" ht="16.95" customHeight="1" x14ac:dyDescent="0.3">
      <c r="A53" s="6"/>
      <c r="B53" s="9"/>
      <c r="C53" s="9" t="s">
        <v>52</v>
      </c>
      <c r="D53" s="20"/>
      <c r="E53" s="20"/>
      <c r="F53" s="20"/>
      <c r="G53" s="20"/>
      <c r="H53" s="20"/>
    </row>
    <row r="54" spans="1:8" x14ac:dyDescent="0.3">
      <c r="A54" s="6">
        <v>9</v>
      </c>
      <c r="B54" s="6" t="s">
        <v>53</v>
      </c>
      <c r="C54" s="7" t="s">
        <v>25</v>
      </c>
      <c r="D54" s="20">
        <v>0</v>
      </c>
      <c r="E54" s="20">
        <v>0</v>
      </c>
      <c r="F54" s="20">
        <v>0</v>
      </c>
      <c r="G54" s="20">
        <v>69.477961458869004</v>
      </c>
      <c r="H54" s="20">
        <v>69.477961458869004</v>
      </c>
    </row>
    <row r="55" spans="1:8" ht="31.2" x14ac:dyDescent="0.3">
      <c r="A55" s="6">
        <v>10</v>
      </c>
      <c r="B55" s="6" t="s">
        <v>54</v>
      </c>
      <c r="C55" s="7" t="s">
        <v>55</v>
      </c>
      <c r="D55" s="20">
        <v>65.166999773597993</v>
      </c>
      <c r="E55" s="20">
        <v>0.5657498159705</v>
      </c>
      <c r="F55" s="20">
        <v>0</v>
      </c>
      <c r="G55" s="20">
        <v>0</v>
      </c>
      <c r="H55" s="20">
        <v>65.732749589568002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32.662905699981998</v>
      </c>
      <c r="H56" s="20">
        <v>32.662905699981998</v>
      </c>
    </row>
    <row r="57" spans="1:8" x14ac:dyDescent="0.3">
      <c r="A57" s="6">
        <v>12</v>
      </c>
      <c r="B57" s="6"/>
      <c r="C57" s="7" t="s">
        <v>58</v>
      </c>
      <c r="D57" s="20">
        <v>0</v>
      </c>
      <c r="E57" s="20">
        <v>0</v>
      </c>
      <c r="F57" s="20">
        <v>0</v>
      </c>
      <c r="G57" s="20">
        <v>3.7535873835567002</v>
      </c>
      <c r="H57" s="20">
        <v>3.7535873835567002</v>
      </c>
    </row>
    <row r="58" spans="1:8" x14ac:dyDescent="0.3">
      <c r="A58" s="6">
        <v>13</v>
      </c>
      <c r="B58" s="6"/>
      <c r="C58" s="7" t="s">
        <v>59</v>
      </c>
      <c r="D58" s="20">
        <v>0</v>
      </c>
      <c r="E58" s="20">
        <v>0</v>
      </c>
      <c r="F58" s="20">
        <v>0</v>
      </c>
      <c r="G58" s="20">
        <v>7.3294282893405001</v>
      </c>
      <c r="H58" s="20">
        <v>7.3294282893405001</v>
      </c>
    </row>
    <row r="59" spans="1:8" x14ac:dyDescent="0.3">
      <c r="A59" s="6">
        <v>14</v>
      </c>
      <c r="B59" s="6" t="s">
        <v>60</v>
      </c>
      <c r="C59" s="7" t="s">
        <v>61</v>
      </c>
      <c r="D59" s="20">
        <v>0</v>
      </c>
      <c r="E59" s="20">
        <v>0</v>
      </c>
      <c r="F59" s="20">
        <v>0</v>
      </c>
      <c r="G59" s="20">
        <v>12.239931864520001</v>
      </c>
      <c r="H59" s="20">
        <v>12.239931864520001</v>
      </c>
    </row>
    <row r="60" spans="1:8" x14ac:dyDescent="0.3">
      <c r="A60" s="6">
        <v>15</v>
      </c>
      <c r="B60" s="6" t="s">
        <v>62</v>
      </c>
      <c r="C60" s="7" t="s">
        <v>57</v>
      </c>
      <c r="D60" s="20">
        <v>0</v>
      </c>
      <c r="E60" s="20">
        <v>0</v>
      </c>
      <c r="F60" s="20">
        <v>0</v>
      </c>
      <c r="G60" s="20">
        <v>40.304957554612997</v>
      </c>
      <c r="H60" s="20">
        <v>40.304957554612997</v>
      </c>
    </row>
    <row r="61" spans="1:8" x14ac:dyDescent="0.3">
      <c r="A61" s="6">
        <v>16</v>
      </c>
      <c r="B61" s="6"/>
      <c r="C61" s="7" t="s">
        <v>63</v>
      </c>
      <c r="D61" s="20">
        <v>0</v>
      </c>
      <c r="E61" s="20">
        <v>0</v>
      </c>
      <c r="F61" s="20">
        <v>0</v>
      </c>
      <c r="G61" s="20">
        <v>8.0295032628327991</v>
      </c>
      <c r="H61" s="20">
        <v>8.0295032628327991</v>
      </c>
    </row>
    <row r="62" spans="1:8" x14ac:dyDescent="0.3">
      <c r="A62" s="6">
        <v>17</v>
      </c>
      <c r="B62" s="6"/>
      <c r="C62" s="7" t="s">
        <v>64</v>
      </c>
      <c r="D62" s="20">
        <v>0</v>
      </c>
      <c r="E62" s="20">
        <v>0</v>
      </c>
      <c r="F62" s="20">
        <v>0</v>
      </c>
      <c r="G62" s="20">
        <v>12.042005733671999</v>
      </c>
      <c r="H62" s="20">
        <v>12.042005733671999</v>
      </c>
    </row>
    <row r="63" spans="1:8" ht="31.2" x14ac:dyDescent="0.3">
      <c r="A63" s="6">
        <v>18</v>
      </c>
      <c r="B63" s="6" t="s">
        <v>54</v>
      </c>
      <c r="C63" s="7" t="s">
        <v>65</v>
      </c>
      <c r="D63" s="20">
        <v>5.1912899999999998E-2</v>
      </c>
      <c r="E63" s="20">
        <v>0</v>
      </c>
      <c r="F63" s="20">
        <v>0</v>
      </c>
      <c r="G63" s="20">
        <v>0</v>
      </c>
      <c r="H63" s="20">
        <v>5.1912899999999998E-2</v>
      </c>
    </row>
    <row r="64" spans="1:8" ht="16.95" customHeight="1" x14ac:dyDescent="0.3">
      <c r="A64" s="6"/>
      <c r="B64" s="9"/>
      <c r="C64" s="9" t="s">
        <v>66</v>
      </c>
      <c r="D64" s="20">
        <v>65.218912673597998</v>
      </c>
      <c r="E64" s="20">
        <v>0.5657498159705</v>
      </c>
      <c r="F64" s="20">
        <v>0</v>
      </c>
      <c r="G64" s="20">
        <v>185.84028124739001</v>
      </c>
      <c r="H64" s="20">
        <v>251.62494373695</v>
      </c>
    </row>
    <row r="65" spans="1:8" ht="16.95" customHeight="1" x14ac:dyDescent="0.3">
      <c r="A65" s="6"/>
      <c r="B65" s="9"/>
      <c r="C65" s="9" t="s">
        <v>67</v>
      </c>
      <c r="D65" s="20">
        <v>2569.9322157450001</v>
      </c>
      <c r="E65" s="20">
        <v>22.241987975758999</v>
      </c>
      <c r="F65" s="20">
        <v>3052.011580112</v>
      </c>
      <c r="G65" s="20">
        <v>185.84028124739001</v>
      </c>
      <c r="H65" s="20">
        <v>5830.0260650801001</v>
      </c>
    </row>
    <row r="66" spans="1:8" ht="16.95" customHeight="1" x14ac:dyDescent="0.3">
      <c r="A66" s="6"/>
      <c r="B66" s="9"/>
      <c r="C66" s="9" t="s">
        <v>68</v>
      </c>
      <c r="D66" s="20"/>
      <c r="E66" s="20"/>
      <c r="F66" s="20"/>
      <c r="G66" s="20"/>
      <c r="H66" s="20"/>
    </row>
    <row r="67" spans="1:8" x14ac:dyDescent="0.3">
      <c r="A67" s="6"/>
      <c r="B67" s="6"/>
      <c r="C67" s="7"/>
      <c r="D67" s="20"/>
      <c r="E67" s="20"/>
      <c r="F67" s="20"/>
      <c r="G67" s="20"/>
      <c r="H67" s="20">
        <f>SUM(D67:G67)</f>
        <v>0</v>
      </c>
    </row>
    <row r="68" spans="1:8" ht="16.95" customHeight="1" x14ac:dyDescent="0.3">
      <c r="A68" s="6"/>
      <c r="B68" s="9"/>
      <c r="C68" s="9" t="s">
        <v>69</v>
      </c>
      <c r="D68" s="20">
        <f>SUM(D67:D67)</f>
        <v>0</v>
      </c>
      <c r="E68" s="20">
        <f>SUM(E67:E67)</f>
        <v>0</v>
      </c>
      <c r="F68" s="20">
        <f>SUM(F67:F67)</f>
        <v>0</v>
      </c>
      <c r="G68" s="20">
        <f>SUM(G67:G67)</f>
        <v>0</v>
      </c>
      <c r="H68" s="20">
        <f>SUM(D68:G68)</f>
        <v>0</v>
      </c>
    </row>
    <row r="69" spans="1:8" ht="16.95" customHeight="1" x14ac:dyDescent="0.3">
      <c r="A69" s="6"/>
      <c r="B69" s="9"/>
      <c r="C69" s="9" t="s">
        <v>70</v>
      </c>
      <c r="D69" s="20">
        <v>2569.9322157450001</v>
      </c>
      <c r="E69" s="20">
        <v>22.241987975758999</v>
      </c>
      <c r="F69" s="20">
        <v>3052.011580112</v>
      </c>
      <c r="G69" s="20">
        <v>185.84028124739001</v>
      </c>
      <c r="H69" s="20">
        <v>5830.0260650801001</v>
      </c>
    </row>
    <row r="70" spans="1:8" ht="153" customHeight="1" x14ac:dyDescent="0.3">
      <c r="A70" s="6"/>
      <c r="B70" s="9"/>
      <c r="C70" s="9" t="s">
        <v>71</v>
      </c>
      <c r="D70" s="20"/>
      <c r="E70" s="20"/>
      <c r="F70" s="20"/>
      <c r="G70" s="20"/>
      <c r="H70" s="20"/>
    </row>
    <row r="71" spans="1:8" x14ac:dyDescent="0.3">
      <c r="A71" s="6">
        <v>19</v>
      </c>
      <c r="B71" s="6" t="s">
        <v>72</v>
      </c>
      <c r="C71" s="7" t="s">
        <v>73</v>
      </c>
      <c r="D71" s="20">
        <v>0</v>
      </c>
      <c r="E71" s="20">
        <v>0</v>
      </c>
      <c r="F71" s="20">
        <v>0</v>
      </c>
      <c r="G71" s="20">
        <v>290.79491054445998</v>
      </c>
      <c r="H71" s="20">
        <v>290.79491054445998</v>
      </c>
    </row>
    <row r="72" spans="1:8" x14ac:dyDescent="0.3">
      <c r="A72" s="6">
        <v>20</v>
      </c>
      <c r="B72" s="6" t="s">
        <v>86</v>
      </c>
      <c r="C72" s="7" t="s">
        <v>89</v>
      </c>
      <c r="D72" s="20">
        <v>0</v>
      </c>
      <c r="E72" s="20">
        <v>0</v>
      </c>
      <c r="F72" s="20">
        <v>0</v>
      </c>
      <c r="G72" s="20">
        <v>17.519306253250001</v>
      </c>
      <c r="H72" s="20">
        <v>17.519306253250001</v>
      </c>
    </row>
    <row r="73" spans="1:8" x14ac:dyDescent="0.3">
      <c r="A73" s="6">
        <v>21</v>
      </c>
      <c r="B73" s="6" t="s">
        <v>87</v>
      </c>
      <c r="C73" s="7" t="s">
        <v>90</v>
      </c>
      <c r="D73" s="20">
        <v>0</v>
      </c>
      <c r="E73" s="20">
        <v>0</v>
      </c>
      <c r="F73" s="20">
        <v>0</v>
      </c>
      <c r="G73" s="20">
        <v>121.34736842105001</v>
      </c>
      <c r="H73" s="20">
        <v>121.34736842105001</v>
      </c>
    </row>
    <row r="74" spans="1:8" x14ac:dyDescent="0.3">
      <c r="A74" s="6">
        <v>22</v>
      </c>
      <c r="B74" s="6" t="s">
        <v>88</v>
      </c>
      <c r="C74" s="7" t="s">
        <v>90</v>
      </c>
      <c r="D74" s="20">
        <v>0</v>
      </c>
      <c r="E74" s="20">
        <v>0</v>
      </c>
      <c r="F74" s="20">
        <v>0</v>
      </c>
      <c r="G74" s="20">
        <v>0.64766868128176003</v>
      </c>
      <c r="H74" s="20">
        <v>0.64766868128176003</v>
      </c>
    </row>
    <row r="75" spans="1:8" ht="16.95" customHeight="1" x14ac:dyDescent="0.3">
      <c r="A75" s="6"/>
      <c r="B75" s="9"/>
      <c r="C75" s="9" t="s">
        <v>85</v>
      </c>
      <c r="D75" s="20">
        <v>0</v>
      </c>
      <c r="E75" s="20">
        <v>0</v>
      </c>
      <c r="F75" s="20">
        <v>0</v>
      </c>
      <c r="G75" s="20">
        <v>430.30925390004001</v>
      </c>
      <c r="H75" s="20">
        <v>430.30925390004001</v>
      </c>
    </row>
    <row r="76" spans="1:8" ht="16.95" customHeight="1" x14ac:dyDescent="0.3">
      <c r="A76" s="6"/>
      <c r="B76" s="9"/>
      <c r="C76" s="9" t="s">
        <v>84</v>
      </c>
      <c r="D76" s="20">
        <v>2569.9322157450001</v>
      </c>
      <c r="E76" s="20">
        <v>22.241987975758999</v>
      </c>
      <c r="F76" s="20">
        <v>3052.011580112</v>
      </c>
      <c r="G76" s="20">
        <v>616.14953514743002</v>
      </c>
      <c r="H76" s="20">
        <v>6260.3353189802001</v>
      </c>
    </row>
    <row r="77" spans="1:8" ht="16.95" customHeight="1" x14ac:dyDescent="0.3">
      <c r="A77" s="6"/>
      <c r="B77" s="9"/>
      <c r="C77" s="9" t="s">
        <v>83</v>
      </c>
      <c r="D77" s="20"/>
      <c r="E77" s="20"/>
      <c r="F77" s="20"/>
      <c r="G77" s="20"/>
      <c r="H77" s="20"/>
    </row>
    <row r="78" spans="1:8" ht="34.200000000000003" customHeight="1" x14ac:dyDescent="0.3">
      <c r="A78" s="6">
        <v>23</v>
      </c>
      <c r="B78" s="6" t="s">
        <v>82</v>
      </c>
      <c r="C78" s="7" t="s">
        <v>81</v>
      </c>
      <c r="D78" s="20">
        <f>D76 * 3%</f>
        <v>77.097966472349995</v>
      </c>
      <c r="E78" s="20">
        <f>E76 * 3%</f>
        <v>0.66725963927276999</v>
      </c>
      <c r="F78" s="20">
        <f>F76 * 3%</f>
        <v>91.560347403359998</v>
      </c>
      <c r="G78" s="20">
        <f>G76 * 3%</f>
        <v>18.484486054422899</v>
      </c>
      <c r="H78" s="20">
        <f>SUM(D78:G78)</f>
        <v>187.81005956940564</v>
      </c>
    </row>
    <row r="79" spans="1:8" ht="16.95" customHeight="1" x14ac:dyDescent="0.3">
      <c r="A79" s="6"/>
      <c r="B79" s="9"/>
      <c r="C79" s="9" t="s">
        <v>80</v>
      </c>
      <c r="D79" s="20">
        <f>D78</f>
        <v>77.097966472349995</v>
      </c>
      <c r="E79" s="20">
        <f>E78</f>
        <v>0.66725963927276999</v>
      </c>
      <c r="F79" s="20">
        <f>F78</f>
        <v>91.560347403359998</v>
      </c>
      <c r="G79" s="20">
        <f>G78</f>
        <v>18.484486054422899</v>
      </c>
      <c r="H79" s="20">
        <f>SUM(D79:G79)</f>
        <v>187.81005956940564</v>
      </c>
    </row>
    <row r="80" spans="1:8" ht="16.95" customHeight="1" x14ac:dyDescent="0.3">
      <c r="A80" s="6"/>
      <c r="B80" s="9"/>
      <c r="C80" s="9" t="s">
        <v>79</v>
      </c>
      <c r="D80" s="20">
        <f>D79 + D76</f>
        <v>2647.0301822173501</v>
      </c>
      <c r="E80" s="20">
        <f>E79 + E76</f>
        <v>22.90924761503177</v>
      </c>
      <c r="F80" s="20">
        <f>F79 + F76</f>
        <v>3143.5719275153601</v>
      </c>
      <c r="G80" s="20">
        <f>G79 + G76</f>
        <v>634.63402120185287</v>
      </c>
      <c r="H80" s="20">
        <f>SUM(D80:G80)</f>
        <v>6448.1453785495951</v>
      </c>
    </row>
    <row r="81" spans="1:8" ht="16.95" customHeight="1" x14ac:dyDescent="0.3">
      <c r="A81" s="6"/>
      <c r="B81" s="9"/>
      <c r="C81" s="9" t="s">
        <v>78</v>
      </c>
      <c r="D81" s="20"/>
      <c r="E81" s="20"/>
      <c r="F81" s="20"/>
      <c r="G81" s="20"/>
      <c r="H81" s="20"/>
    </row>
    <row r="82" spans="1:8" ht="16.95" customHeight="1" x14ac:dyDescent="0.3">
      <c r="A82" s="6">
        <v>24</v>
      </c>
      <c r="B82" s="6" t="s">
        <v>77</v>
      </c>
      <c r="C82" s="7" t="s">
        <v>76</v>
      </c>
      <c r="D82" s="20">
        <f>D80 * 20%</f>
        <v>529.40603644347004</v>
      </c>
      <c r="E82" s="20">
        <f>E80 * 20%</f>
        <v>4.5818495230063538</v>
      </c>
      <c r="F82" s="20">
        <f>F80 * 20%</f>
        <v>628.71438550307209</v>
      </c>
      <c r="G82" s="20">
        <f>G80 * 20%</f>
        <v>126.92680424037059</v>
      </c>
      <c r="H82" s="20">
        <f>SUM(D82:G82)</f>
        <v>1289.6290757099191</v>
      </c>
    </row>
    <row r="83" spans="1:8" ht="16.95" customHeight="1" x14ac:dyDescent="0.3">
      <c r="A83" s="6"/>
      <c r="B83" s="9"/>
      <c r="C83" s="9" t="s">
        <v>75</v>
      </c>
      <c r="D83" s="20">
        <f>D82</f>
        <v>529.40603644347004</v>
      </c>
      <c r="E83" s="20">
        <f>E82</f>
        <v>4.5818495230063538</v>
      </c>
      <c r="F83" s="20">
        <f>F82</f>
        <v>628.71438550307209</v>
      </c>
      <c r="G83" s="20">
        <f>G82</f>
        <v>126.92680424037059</v>
      </c>
      <c r="H83" s="20">
        <f>SUM(D83:G83)</f>
        <v>1289.6290757099191</v>
      </c>
    </row>
    <row r="84" spans="1:8" ht="16.95" customHeight="1" x14ac:dyDescent="0.3">
      <c r="A84" s="6"/>
      <c r="B84" s="9"/>
      <c r="C84" s="9" t="s">
        <v>74</v>
      </c>
      <c r="D84" s="20">
        <f>D83 + D80</f>
        <v>3176.43621866082</v>
      </c>
      <c r="E84" s="20">
        <f>E83 + E80</f>
        <v>27.491097138038125</v>
      </c>
      <c r="F84" s="20">
        <f>F83 + F80</f>
        <v>3772.2863130184323</v>
      </c>
      <c r="G84" s="20">
        <f>G83 + G80</f>
        <v>761.5608254422234</v>
      </c>
      <c r="H84" s="20">
        <f>SUM(D84:G84)</f>
        <v>7737.7744542595137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189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98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106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107</v>
      </c>
      <c r="C13" s="25" t="s">
        <v>27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98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103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112</v>
      </c>
      <c r="D13" s="19">
        <v>1039.5755140338999</v>
      </c>
      <c r="E13" s="19">
        <v>17.273553237691001</v>
      </c>
      <c r="F13" s="19">
        <v>0</v>
      </c>
      <c r="G13" s="19">
        <v>0</v>
      </c>
      <c r="H13" s="19">
        <v>1056.8490672716</v>
      </c>
      <c r="J13" s="5"/>
    </row>
    <row r="14" spans="1:14" ht="16.95" customHeight="1" x14ac:dyDescent="0.3">
      <c r="A14" s="6"/>
      <c r="B14" s="9"/>
      <c r="C14" s="9" t="s">
        <v>98</v>
      </c>
      <c r="D14" s="19">
        <v>1039.5755140338999</v>
      </c>
      <c r="E14" s="19">
        <v>17.273553237691001</v>
      </c>
      <c r="F14" s="19">
        <v>0</v>
      </c>
      <c r="G14" s="19">
        <v>0</v>
      </c>
      <c r="H14" s="19">
        <v>1056.8490672716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61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114</v>
      </c>
      <c r="C13" s="25" t="s">
        <v>61</v>
      </c>
      <c r="D13" s="19">
        <v>0</v>
      </c>
      <c r="E13" s="19">
        <v>0</v>
      </c>
      <c r="F13" s="19">
        <v>0</v>
      </c>
      <c r="G13" s="19">
        <v>12.239931864520001</v>
      </c>
      <c r="H13" s="19">
        <v>12.239931864520001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12.239931864520001</v>
      </c>
      <c r="H14" s="19">
        <v>12.239931864520001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553-02-01</vt:lpstr>
      <vt:lpstr>ОСР 553-09-01</vt:lpstr>
      <vt:lpstr>ОСР 553-12-01</vt:lpstr>
      <vt:lpstr>ОСР 556-02-01</vt:lpstr>
      <vt:lpstr>ОСР 556-12-01</vt:lpstr>
      <vt:lpstr>ОСР 525-02-01</vt:lpstr>
      <vt:lpstr>ОСР 525-09-01</vt:lpstr>
      <vt:lpstr>ОСР 525-12-01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2025-11-18T09:14:42Z</dcterms:modified>
</cp:coreProperties>
</file>